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Docencia\PPMEC\_documentacao\edital_DM_2024_2\"/>
    </mc:Choice>
  </mc:AlternateContent>
  <xr:revisionPtr revIDLastSave="0" documentId="13_ncr:1_{B3820A83-9ED6-4708-BFF6-EF903C6B0D37}" xr6:coauthVersionLast="47" xr6:coauthVersionMax="47" xr10:uidLastSave="{00000000-0000-0000-0000-000000000000}"/>
  <bookViews>
    <workbookView xWindow="-120" yWindow="-120" windowWidth="24240" windowHeight="13140" tabRatio="909" xr2:uid="{DBCF9C5A-7E93-4DE1-90FE-9485DC75637E}"/>
  </bookViews>
  <sheets>
    <sheet name="Mestrado" sheetId="89" r:id="rId1"/>
    <sheet name="MP" sheetId="9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0" l="1"/>
  <c r="D7" i="90"/>
  <c r="D8" i="90"/>
  <c r="D9" i="90"/>
  <c r="D10" i="90"/>
  <c r="D11" i="90"/>
  <c r="D12" i="90"/>
  <c r="D13" i="90"/>
  <c r="D14" i="90"/>
  <c r="D15" i="90"/>
  <c r="D16" i="90"/>
  <c r="D17" i="90"/>
  <c r="D18" i="90"/>
  <c r="D19" i="90"/>
  <c r="D20" i="90"/>
  <c r="D21" i="90"/>
  <c r="D22" i="90"/>
  <c r="D23" i="90"/>
  <c r="D24" i="90"/>
  <c r="D25" i="90"/>
  <c r="D26" i="90"/>
  <c r="D27" i="90"/>
  <c r="D28" i="90"/>
  <c r="D29" i="90"/>
  <c r="D30" i="90"/>
  <c r="D31" i="90"/>
  <c r="D32" i="90"/>
  <c r="D33" i="90"/>
  <c r="D34" i="90"/>
  <c r="D35" i="90"/>
  <c r="D36" i="90"/>
  <c r="D37" i="90"/>
  <c r="D38" i="90"/>
  <c r="D39" i="90"/>
  <c r="D40" i="90"/>
  <c r="D41" i="90"/>
  <c r="D42" i="90"/>
  <c r="D43" i="90"/>
  <c r="D44" i="90"/>
  <c r="D45" i="90"/>
  <c r="D46" i="90"/>
  <c r="D47" i="90"/>
  <c r="D48" i="90"/>
  <c r="D49" i="90"/>
  <c r="D50" i="90"/>
  <c r="D51" i="90"/>
  <c r="D52" i="90"/>
  <c r="D53" i="90"/>
  <c r="D54" i="90"/>
  <c r="D55" i="90"/>
  <c r="D56" i="90"/>
  <c r="D57" i="90"/>
  <c r="D58" i="90"/>
  <c r="D59" i="90"/>
  <c r="D60" i="90"/>
  <c r="D61" i="90"/>
  <c r="D62" i="90"/>
  <c r="D63" i="90"/>
  <c r="D64" i="90"/>
  <c r="D5" i="90"/>
  <c r="C65" i="90"/>
  <c r="A5" i="90" a="1"/>
  <c r="A5" i="90" s="1"/>
  <c r="E31" i="89"/>
  <c r="E34" i="89"/>
  <c r="F34" i="89" s="1"/>
  <c r="E33" i="89"/>
  <c r="F33" i="89" s="1"/>
  <c r="E32" i="89"/>
  <c r="F32" i="89" s="1"/>
  <c r="F31" i="89"/>
  <c r="E30" i="89"/>
  <c r="F30" i="89" s="1"/>
  <c r="E29" i="89"/>
  <c r="F29" i="89" s="1"/>
  <c r="E28" i="89"/>
  <c r="F28" i="89" s="1"/>
  <c r="E27" i="89"/>
  <c r="F27" i="89" s="1"/>
  <c r="E26" i="89"/>
  <c r="F26" i="89" s="1"/>
  <c r="E25" i="89"/>
  <c r="F25" i="89" s="1"/>
  <c r="E24" i="89"/>
  <c r="F24" i="89" s="1"/>
  <c r="E23" i="89"/>
  <c r="F23" i="89" s="1"/>
  <c r="E22" i="89"/>
  <c r="F22" i="89" s="1"/>
  <c r="D65" i="90" l="1"/>
  <c r="F35" i="89"/>
  <c r="G35" i="89" s="1"/>
  <c r="F36" i="89" s="1"/>
  <c r="D3" i="90" l="1"/>
  <c r="B15" i="89" s="1"/>
  <c r="B18" i="89" s="1"/>
  <c r="C18" i="89" s="1"/>
  <c r="B39" i="8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Inscricoes" description="Conexão com a consulta 'Inscricoes' na pasta de trabalho." type="5" refreshedVersion="6" background="1" saveData="1">
    <dbPr connection="Provider=Microsoft.Mashup.OleDb.1;Data Source=$Workbook$;Location=Inscricoes;Extended Properties=&quot;&quot;" command="SELECT * FROM [Inscricoe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<sst xmlns="http://schemas.openxmlformats.org/spreadsheetml/2006/main" count="60" uniqueCount="58">
  <si>
    <t>NCV</t>
  </si>
  <si>
    <t>Nota do Curriculum Vitae</t>
  </si>
  <si>
    <t>1,5/artigo</t>
  </si>
  <si>
    <t>Artigo completo publicado ou aceito em congresso internacional</t>
  </si>
  <si>
    <t>0,5/artigo</t>
  </si>
  <si>
    <t>Artigo completo publicado ou aceito em congresso nacional</t>
  </si>
  <si>
    <t>0,25/artigo</t>
  </si>
  <si>
    <t>Resumo publicado em congresso nacional ou internacional</t>
  </si>
  <si>
    <t>0,1/artigo</t>
  </si>
  <si>
    <t>0,5/ano</t>
  </si>
  <si>
    <t>Patentes Concedidas</t>
  </si>
  <si>
    <t>0,75/concessão</t>
  </si>
  <si>
    <t>Total</t>
  </si>
  <si>
    <t>Nota do Histórico Escolar</t>
  </si>
  <si>
    <t>NHE = MP + PFC (Nota do Histórico Escolar)</t>
  </si>
  <si>
    <t>Monitoria</t>
  </si>
  <si>
    <t>0,25/semestre</t>
  </si>
  <si>
    <t>Projeto de Iniciação Científica</t>
  </si>
  <si>
    <t>1,5/ano</t>
  </si>
  <si>
    <t>Atividades Extra-Curriculares</t>
  </si>
  <si>
    <t>Artigo completo publicado ou aceito em periódico especializado</t>
  </si>
  <si>
    <t>Estágios em engenharia</t>
  </si>
  <si>
    <t>Cursos extra-curriculares na área técnica</t>
  </si>
  <si>
    <t>0,25/curso</t>
  </si>
  <si>
    <t>Cursos de especialização (pós-graduação)</t>
  </si>
  <si>
    <t>1,5/curso</t>
  </si>
  <si>
    <t>Depósitos de Patentes</t>
  </si>
  <si>
    <t>0,25/deposito</t>
  </si>
  <si>
    <t>Nota da Tabela</t>
  </si>
  <si>
    <t>Nota Final do Histórico e do CV</t>
  </si>
  <si>
    <t>NFHCV=0,6*NHE +0,4*NCV</t>
  </si>
  <si>
    <t>Curso de graduação</t>
  </si>
  <si>
    <t>Tabela de pontuação para candidatos ao curso de mestrado em Sistemas Mecatrônicos (PPMEC) UnB</t>
  </si>
  <si>
    <t>Instituição de ensino em que realizou o curso de graduação</t>
  </si>
  <si>
    <t>Disciplinas cursadas em cursos stricto sensu: 0,2 por crédito, máximo 2,0 pontos (preencher com o número de créditos. 1 crédito equivale a 15 horas-aula)</t>
  </si>
  <si>
    <t>Pontuação</t>
  </si>
  <si>
    <t>Limite</t>
  </si>
  <si>
    <t>Item</t>
  </si>
  <si>
    <t>Quantidade</t>
  </si>
  <si>
    <t>Abate-teto</t>
  </si>
  <si>
    <t>Atividade de engenheiro em empresas ou docência em ensino superior</t>
  </si>
  <si>
    <t>PFC (Pontuação pela Formação do Candidato - sem as disciplinas - vide a Tabela 1 no Anexo II do Edital)</t>
  </si>
  <si>
    <t>Possui certificado de proficiência em língua inglessa? (Se sim coloque insticuição e pontuação)</t>
  </si>
  <si>
    <t>Possui certifcado de conclusão de curso de lingua inglessa com mínimo de 160 horas? (sim/não)</t>
  </si>
  <si>
    <t>Nível do curso concluído de língua inglessa</t>
  </si>
  <si>
    <t>Instituição na qual concluiu o curso de língua inglessa</t>
  </si>
  <si>
    <t>Instituição de ensino em que realizou o curso de especialização</t>
  </si>
  <si>
    <t>Curso de especialização (preencher com nome do curso)</t>
  </si>
  <si>
    <t>Nome completo</t>
  </si>
  <si>
    <t>Dados Gerais</t>
  </si>
  <si>
    <t>Disciplina</t>
  </si>
  <si>
    <t>Pontos</t>
  </si>
  <si>
    <t>Soma:</t>
  </si>
  <si>
    <t xml:space="preserve">Média ponderada MP = </t>
  </si>
  <si>
    <t>Carga horaria / créditos</t>
  </si>
  <si>
    <t>MP (Média Ponderada - graduação - máximo 5 pontos - vide Anexo II do Edital).  Nota: caso o seu histórico escolar de graduação não apresente a média ponderada, calcular usando a aba 'MP' seguindo a ordem de ocorrência do histórico escolar.</t>
  </si>
  <si>
    <r>
      <t xml:space="preserve">Nota obtida. </t>
    </r>
    <r>
      <rPr>
        <sz val="11"/>
        <color theme="1"/>
        <rFont val="Calibri"/>
        <family val="2"/>
        <scheme val="minor"/>
      </rPr>
      <t>Recalcular para máximo 5.0, vide Anexo II do Edital</t>
    </r>
  </si>
  <si>
    <t>Planilha para cálculo da Média Ponderada (MP). Enviar histórico escolar do curso de graduação para verificação.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</si>
</sst>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CIDFont+F2"/>
      <charset val="1"/>
    </font>
    <font>
      <sz val="7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9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1" fontId="0" fillId="0" borderId="1" xfId="0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right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" xfId="0" applyNumberFormat="1" applyBorder="1"/>
    <xf numFmtId="0" fontId="0" fillId="4" borderId="5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4" borderId="5" xfId="0" applyFill="1" applyBorder="1" applyAlignment="1" applyProtection="1">
      <alignment horizontal="left"/>
      <protection locked="0"/>
    </xf>
    <xf numFmtId="49" fontId="0" fillId="5" borderId="2" xfId="0" applyNumberForma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right"/>
    </xf>
    <xf numFmtId="0" fontId="1" fillId="7" borderId="4" xfId="0" applyFont="1" applyFill="1" applyBorder="1" applyAlignment="1">
      <alignment horizontal="right"/>
    </xf>
    <xf numFmtId="0" fontId="1" fillId="7" borderId="3" xfId="0" applyFont="1" applyFill="1" applyBorder="1" applyAlignment="1">
      <alignment horizontal="right"/>
    </xf>
    <xf numFmtId="2" fontId="0" fillId="7" borderId="2" xfId="0" applyNumberFormat="1" applyFill="1" applyBorder="1" applyAlignment="1">
      <alignment horizontal="center"/>
    </xf>
    <xf numFmtId="0" fontId="1" fillId="0" borderId="0" xfId="0" applyFont="1" applyFill="1" applyBorder="1"/>
    <xf numFmtId="0" fontId="1" fillId="7" borderId="2" xfId="0" applyFont="1" applyFill="1" applyBorder="1" applyAlignment="1"/>
    <xf numFmtId="0" fontId="1" fillId="0" borderId="0" xfId="0" applyFont="1" applyFill="1" applyBorder="1" applyAlignment="1"/>
    <xf numFmtId="0" fontId="9" fillId="6" borderId="6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6A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85F93-3CB4-439E-A6DD-E6B72AA61ABE}">
  <dimension ref="A1:P73"/>
  <sheetViews>
    <sheetView tabSelected="1" topLeftCell="A4" workbookViewId="0">
      <selection activeCell="B15" sqref="B15"/>
    </sheetView>
  </sheetViews>
  <sheetFormatPr defaultRowHeight="15"/>
  <cols>
    <col min="1" max="1" width="84.7109375" customWidth="1"/>
    <col min="2" max="2" width="16" bestFit="1" customWidth="1"/>
    <col min="3" max="3" width="19.7109375" bestFit="1" customWidth="1"/>
    <col min="4" max="4" width="16.85546875" bestFit="1" customWidth="1"/>
    <col min="5" max="5" width="15.7109375" customWidth="1"/>
    <col min="6" max="6" width="16.5703125" customWidth="1"/>
  </cols>
  <sheetData>
    <row r="1" spans="1:16">
      <c r="A1" s="32" t="s">
        <v>32</v>
      </c>
      <c r="B1" s="32"/>
      <c r="C1" s="32"/>
      <c r="D1" s="32"/>
      <c r="E1" s="32"/>
      <c r="F1" s="32"/>
    </row>
    <row r="3" spans="1:16">
      <c r="A3" s="29" t="s">
        <v>49</v>
      </c>
      <c r="B3" s="30"/>
      <c r="C3" s="30"/>
      <c r="D3" s="31"/>
    </row>
    <row r="4" spans="1:16">
      <c r="A4" s="2" t="s">
        <v>48</v>
      </c>
      <c r="B4" s="33"/>
      <c r="C4" s="33"/>
      <c r="D4" s="33"/>
      <c r="L4" s="35"/>
      <c r="M4" s="35"/>
      <c r="N4" s="9"/>
      <c r="O4" s="12"/>
      <c r="P4" s="8"/>
    </row>
    <row r="5" spans="1:16">
      <c r="A5" s="15" t="s">
        <v>31</v>
      </c>
      <c r="B5" s="34"/>
      <c r="C5" s="34"/>
      <c r="D5" s="34"/>
      <c r="L5" s="10"/>
      <c r="M5" s="10"/>
      <c r="N5" s="10"/>
      <c r="O5" s="10"/>
      <c r="P5" s="10"/>
    </row>
    <row r="6" spans="1:16">
      <c r="A6" s="2" t="s">
        <v>33</v>
      </c>
      <c r="B6" s="54"/>
      <c r="C6" s="55"/>
      <c r="D6" s="56"/>
      <c r="L6" s="10"/>
      <c r="M6" s="10"/>
      <c r="N6" s="10"/>
      <c r="O6" s="10"/>
      <c r="P6" s="10"/>
    </row>
    <row r="7" spans="1:16">
      <c r="A7" s="2" t="s">
        <v>47</v>
      </c>
      <c r="B7" s="57"/>
      <c r="C7" s="57"/>
      <c r="D7" s="57"/>
      <c r="L7" s="10"/>
      <c r="M7" s="10"/>
      <c r="N7" s="10"/>
      <c r="O7" s="10"/>
      <c r="P7" s="10"/>
    </row>
    <row r="8" spans="1:16">
      <c r="A8" s="17" t="s">
        <v>46</v>
      </c>
      <c r="B8" s="57"/>
      <c r="C8" s="57"/>
      <c r="D8" s="57"/>
      <c r="L8" s="10"/>
      <c r="M8" s="10"/>
      <c r="N8" s="10"/>
      <c r="O8" s="10"/>
      <c r="P8" s="10"/>
    </row>
    <row r="9" spans="1:16">
      <c r="A9" s="2" t="s">
        <v>42</v>
      </c>
      <c r="B9" s="57"/>
      <c r="C9" s="57"/>
      <c r="D9" s="57"/>
      <c r="L9" s="10"/>
      <c r="M9" s="10"/>
      <c r="N9" s="10"/>
      <c r="O9" s="10"/>
      <c r="P9" s="10"/>
    </row>
    <row r="10" spans="1:16">
      <c r="A10" s="2" t="s">
        <v>43</v>
      </c>
      <c r="B10" s="57"/>
      <c r="C10" s="57"/>
      <c r="D10" s="57"/>
      <c r="L10" s="10"/>
      <c r="M10" s="10"/>
      <c r="N10" s="10"/>
      <c r="O10" s="10"/>
      <c r="P10" s="10"/>
    </row>
    <row r="11" spans="1:16">
      <c r="A11" s="2" t="s">
        <v>44</v>
      </c>
      <c r="B11" s="57"/>
      <c r="C11" s="57"/>
      <c r="D11" s="57"/>
      <c r="L11" s="10"/>
      <c r="M11" s="10"/>
      <c r="N11" s="10"/>
      <c r="O11" s="10"/>
      <c r="P11" s="10"/>
    </row>
    <row r="12" spans="1:16">
      <c r="A12" s="2" t="s">
        <v>45</v>
      </c>
      <c r="B12" s="57"/>
      <c r="C12" s="57"/>
      <c r="D12" s="57"/>
      <c r="L12" s="10"/>
      <c r="M12" s="10"/>
      <c r="N12" s="10"/>
      <c r="O12" s="10"/>
      <c r="P12" s="10"/>
    </row>
    <row r="13" spans="1:16">
      <c r="L13" s="10"/>
      <c r="M13" s="10"/>
      <c r="N13" s="10"/>
      <c r="O13" s="10"/>
      <c r="P13" s="10"/>
    </row>
    <row r="14" spans="1:16">
      <c r="A14" s="32" t="s">
        <v>13</v>
      </c>
      <c r="B14" s="32"/>
      <c r="C14" s="32"/>
      <c r="D14" s="32"/>
      <c r="L14" s="10"/>
      <c r="M14" s="10"/>
      <c r="N14" s="10"/>
      <c r="O14" s="10"/>
      <c r="P14" s="10"/>
    </row>
    <row r="15" spans="1:16" ht="45">
      <c r="A15" s="4" t="s">
        <v>55</v>
      </c>
      <c r="B15" s="25" t="e">
        <f>MP!D3</f>
        <v>#DIV/0!</v>
      </c>
      <c r="L15" s="10"/>
      <c r="M15" s="10"/>
      <c r="N15" s="10"/>
      <c r="O15" s="10"/>
      <c r="P15" s="10"/>
    </row>
    <row r="16" spans="1:16" ht="30">
      <c r="A16" s="4" t="s">
        <v>41</v>
      </c>
      <c r="B16" s="26"/>
      <c r="D16" s="16"/>
      <c r="L16" s="10"/>
      <c r="M16" s="10"/>
      <c r="N16" s="10"/>
      <c r="O16" s="10"/>
      <c r="P16" s="10"/>
    </row>
    <row r="17" spans="1:16" ht="30">
      <c r="A17" s="4" t="s">
        <v>34</v>
      </c>
      <c r="B17" s="28"/>
      <c r="C17" s="14"/>
      <c r="D17" s="14"/>
      <c r="L17" s="10"/>
      <c r="M17" s="10"/>
      <c r="N17" s="10"/>
      <c r="O17" s="10"/>
      <c r="P17" s="10"/>
    </row>
    <row r="18" spans="1:16">
      <c r="A18" t="s">
        <v>14</v>
      </c>
      <c r="B18" s="26" t="e">
        <f>B15+B16+D17</f>
        <v>#DIV/0!</v>
      </c>
      <c r="C18" s="3" t="e">
        <f>IF(B18&gt;10,10,B18)</f>
        <v>#DIV/0!</v>
      </c>
      <c r="L18" s="10"/>
      <c r="M18" s="10"/>
      <c r="N18" s="10"/>
      <c r="O18" s="10"/>
      <c r="P18" s="10"/>
    </row>
    <row r="19" spans="1:16">
      <c r="J19" s="6"/>
      <c r="K19" s="7"/>
      <c r="L19" s="10"/>
      <c r="M19" s="10"/>
      <c r="N19" s="10"/>
      <c r="O19" s="10"/>
      <c r="P19" s="10"/>
    </row>
    <row r="20" spans="1:16">
      <c r="A20" s="29" t="s">
        <v>1</v>
      </c>
      <c r="B20" s="30"/>
      <c r="C20" s="30"/>
      <c r="D20" s="30"/>
      <c r="E20" s="30"/>
      <c r="F20" s="31"/>
      <c r="J20" s="6"/>
      <c r="K20" s="7"/>
      <c r="L20" s="10"/>
      <c r="M20" s="10"/>
      <c r="N20" s="10"/>
      <c r="O20" s="10"/>
      <c r="P20" s="10"/>
    </row>
    <row r="21" spans="1:16">
      <c r="A21" s="18" t="s">
        <v>37</v>
      </c>
      <c r="B21" s="18" t="s">
        <v>35</v>
      </c>
      <c r="C21" s="18" t="s">
        <v>36</v>
      </c>
      <c r="D21" s="18" t="s">
        <v>38</v>
      </c>
      <c r="E21" s="18" t="s">
        <v>12</v>
      </c>
      <c r="F21" s="18" t="s">
        <v>39</v>
      </c>
      <c r="J21" s="6"/>
      <c r="K21" s="7"/>
      <c r="L21" s="10"/>
      <c r="M21" s="10"/>
      <c r="N21" s="10"/>
      <c r="O21" s="10"/>
      <c r="P21" s="10"/>
    </row>
    <row r="22" spans="1:16">
      <c r="A22" s="19" t="s">
        <v>15</v>
      </c>
      <c r="B22" s="19" t="s">
        <v>16</v>
      </c>
      <c r="C22" s="22">
        <v>0.5</v>
      </c>
      <c r="D22" s="25"/>
      <c r="E22" s="18">
        <f>0.25*D22</f>
        <v>0</v>
      </c>
      <c r="F22" s="18">
        <f>IF(E22&gt;C22,C22,E22)</f>
        <v>0</v>
      </c>
      <c r="J22" s="5"/>
      <c r="L22" s="10"/>
      <c r="M22" s="10"/>
      <c r="N22" s="10"/>
      <c r="O22" s="10"/>
      <c r="P22" s="10"/>
    </row>
    <row r="23" spans="1:16">
      <c r="A23" s="20" t="s">
        <v>17</v>
      </c>
      <c r="B23" s="20" t="s">
        <v>18</v>
      </c>
      <c r="C23" s="23">
        <v>3</v>
      </c>
      <c r="D23" s="26"/>
      <c r="E23" s="18">
        <f>1.5*D23</f>
        <v>0</v>
      </c>
      <c r="F23" s="18">
        <f t="shared" ref="F23:F34" si="0">IF(E23&gt;C23,C23,E23)</f>
        <v>0</v>
      </c>
      <c r="J23" s="5"/>
      <c r="L23" s="10"/>
      <c r="M23" s="10"/>
      <c r="N23" s="10"/>
      <c r="O23" s="10"/>
      <c r="P23" s="10"/>
    </row>
    <row r="24" spans="1:16">
      <c r="A24" s="20" t="s">
        <v>19</v>
      </c>
      <c r="B24" s="20" t="s">
        <v>16</v>
      </c>
      <c r="C24" s="23">
        <v>0.5</v>
      </c>
      <c r="D24" s="26"/>
      <c r="E24" s="18">
        <f>D24*0.25</f>
        <v>0</v>
      </c>
      <c r="F24" s="18">
        <f t="shared" si="0"/>
        <v>0</v>
      </c>
      <c r="J24" s="5"/>
      <c r="L24" s="10"/>
      <c r="M24" s="10"/>
      <c r="N24" s="10"/>
      <c r="O24" s="10"/>
      <c r="P24" s="10"/>
    </row>
    <row r="25" spans="1:16">
      <c r="A25" s="20" t="s">
        <v>20</v>
      </c>
      <c r="B25" s="20" t="s">
        <v>2</v>
      </c>
      <c r="C25" s="23">
        <v>100</v>
      </c>
      <c r="D25" s="26"/>
      <c r="E25" s="18">
        <f>D25*1.5</f>
        <v>0</v>
      </c>
      <c r="F25" s="18">
        <f t="shared" si="0"/>
        <v>0</v>
      </c>
      <c r="J25" s="5"/>
      <c r="L25" s="10"/>
      <c r="M25" s="10"/>
      <c r="N25" s="10"/>
      <c r="O25" s="10"/>
      <c r="P25" s="10"/>
    </row>
    <row r="26" spans="1:16">
      <c r="A26" s="20" t="s">
        <v>3</v>
      </c>
      <c r="B26" s="20" t="s">
        <v>4</v>
      </c>
      <c r="C26" s="23">
        <v>100</v>
      </c>
      <c r="D26" s="26"/>
      <c r="E26" s="18">
        <f>D26*0.5</f>
        <v>0</v>
      </c>
      <c r="F26" s="18">
        <f t="shared" si="0"/>
        <v>0</v>
      </c>
      <c r="J26" s="5"/>
      <c r="L26" s="10"/>
      <c r="M26" s="10"/>
      <c r="N26" s="10"/>
      <c r="O26" s="10"/>
      <c r="P26" s="10"/>
    </row>
    <row r="27" spans="1:16">
      <c r="A27" s="20" t="s">
        <v>5</v>
      </c>
      <c r="B27" s="20" t="s">
        <v>6</v>
      </c>
      <c r="C27" s="23">
        <v>0.5</v>
      </c>
      <c r="D27" s="26"/>
      <c r="E27" s="18">
        <f>D27*0.25</f>
        <v>0</v>
      </c>
      <c r="F27" s="18">
        <f t="shared" si="0"/>
        <v>0</v>
      </c>
      <c r="J27" s="5"/>
      <c r="L27" s="10"/>
      <c r="M27" s="10"/>
      <c r="N27" s="10"/>
      <c r="O27" s="10"/>
      <c r="P27" s="10"/>
    </row>
    <row r="28" spans="1:16">
      <c r="A28" s="20" t="s">
        <v>7</v>
      </c>
      <c r="B28" s="20" t="s">
        <v>8</v>
      </c>
      <c r="C28" s="23">
        <v>0.2</v>
      </c>
      <c r="D28" s="26"/>
      <c r="E28" s="18">
        <f>D28*0.1</f>
        <v>0</v>
      </c>
      <c r="F28" s="18">
        <f t="shared" si="0"/>
        <v>0</v>
      </c>
      <c r="J28" s="5"/>
      <c r="L28" s="10"/>
      <c r="M28" s="10"/>
      <c r="N28" s="10"/>
      <c r="O28" s="10"/>
      <c r="P28" s="10"/>
    </row>
    <row r="29" spans="1:16">
      <c r="A29" s="20" t="s">
        <v>40</v>
      </c>
      <c r="B29" s="20" t="s">
        <v>9</v>
      </c>
      <c r="C29" s="23">
        <v>1</v>
      </c>
      <c r="D29" s="26"/>
      <c r="E29" s="18">
        <f>D29*0.5</f>
        <v>0</v>
      </c>
      <c r="F29" s="18">
        <f t="shared" si="0"/>
        <v>0</v>
      </c>
      <c r="J29" s="5"/>
      <c r="L29" s="10"/>
      <c r="M29" s="10"/>
      <c r="N29" s="10"/>
      <c r="O29" s="10"/>
      <c r="P29" s="10"/>
    </row>
    <row r="30" spans="1:16">
      <c r="A30" s="20" t="s">
        <v>21</v>
      </c>
      <c r="B30" s="20" t="s">
        <v>9</v>
      </c>
      <c r="C30" s="23">
        <v>1</v>
      </c>
      <c r="D30" s="26"/>
      <c r="E30" s="18">
        <f>D30*0.5</f>
        <v>0</v>
      </c>
      <c r="F30" s="18">
        <f t="shared" si="0"/>
        <v>0</v>
      </c>
      <c r="J30" s="5"/>
      <c r="L30" s="10"/>
      <c r="M30" s="10"/>
      <c r="N30" s="10"/>
      <c r="O30" s="10"/>
      <c r="P30" s="10"/>
    </row>
    <row r="31" spans="1:16">
      <c r="A31" s="20" t="s">
        <v>22</v>
      </c>
      <c r="B31" s="20" t="s">
        <v>23</v>
      </c>
      <c r="C31" s="23">
        <v>0.5</v>
      </c>
      <c r="D31" s="26"/>
      <c r="E31" s="18">
        <f>D31*0.25</f>
        <v>0</v>
      </c>
      <c r="F31" s="18">
        <f t="shared" si="0"/>
        <v>0</v>
      </c>
      <c r="J31" s="5"/>
      <c r="L31" s="10"/>
      <c r="M31" s="10"/>
      <c r="N31" s="10"/>
      <c r="O31" s="10"/>
      <c r="P31" s="10"/>
    </row>
    <row r="32" spans="1:16">
      <c r="A32" s="20" t="s">
        <v>24</v>
      </c>
      <c r="B32" s="20" t="s">
        <v>25</v>
      </c>
      <c r="C32" s="23">
        <v>3</v>
      </c>
      <c r="D32" s="26"/>
      <c r="E32" s="18">
        <f>D32*1.5</f>
        <v>0</v>
      </c>
      <c r="F32" s="18">
        <f t="shared" si="0"/>
        <v>0</v>
      </c>
      <c r="J32" s="5"/>
      <c r="L32" s="10"/>
      <c r="M32" s="10"/>
      <c r="N32" s="10"/>
      <c r="O32" s="10"/>
      <c r="P32" s="10"/>
    </row>
    <row r="33" spans="1:16">
      <c r="A33" s="20" t="s">
        <v>26</v>
      </c>
      <c r="B33" s="20" t="s">
        <v>27</v>
      </c>
      <c r="C33" s="23">
        <v>1</v>
      </c>
      <c r="D33" s="26"/>
      <c r="E33" s="18">
        <f>D33*0.25</f>
        <v>0</v>
      </c>
      <c r="F33" s="18">
        <f t="shared" si="0"/>
        <v>0</v>
      </c>
      <c r="J33" s="5"/>
      <c r="L33" s="10"/>
      <c r="M33" s="10"/>
      <c r="N33" s="10"/>
      <c r="O33" s="10"/>
      <c r="P33" s="10"/>
    </row>
    <row r="34" spans="1:16">
      <c r="A34" s="21" t="s">
        <v>10</v>
      </c>
      <c r="B34" s="21" t="s">
        <v>11</v>
      </c>
      <c r="C34" s="24">
        <v>3</v>
      </c>
      <c r="D34" s="26"/>
      <c r="E34" s="18">
        <f>D34*0.75</f>
        <v>0</v>
      </c>
      <c r="F34" s="18">
        <f t="shared" si="0"/>
        <v>0</v>
      </c>
      <c r="J34" s="5"/>
      <c r="L34" s="10"/>
      <c r="M34" s="10"/>
      <c r="N34" s="10"/>
      <c r="O34" s="10"/>
      <c r="P34" s="10"/>
    </row>
    <row r="35" spans="1:16">
      <c r="A35" t="s">
        <v>28</v>
      </c>
      <c r="F35">
        <f>SUM(F22:F34)</f>
        <v>0</v>
      </c>
      <c r="G35">
        <f>F35+5</f>
        <v>5</v>
      </c>
      <c r="J35" s="5"/>
      <c r="L35" s="10"/>
      <c r="M35" s="10"/>
      <c r="N35" s="10"/>
      <c r="O35" s="10"/>
      <c r="P35" s="10"/>
    </row>
    <row r="36" spans="1:16">
      <c r="A36" t="s">
        <v>0</v>
      </c>
      <c r="F36" s="3">
        <f>IF(G35&gt;10,10,G35)</f>
        <v>5</v>
      </c>
      <c r="J36" s="5"/>
      <c r="L36" s="10"/>
      <c r="M36" s="10"/>
      <c r="N36" s="10"/>
      <c r="O36" s="10"/>
      <c r="P36" s="10"/>
    </row>
    <row r="37" spans="1:16">
      <c r="J37" s="5"/>
      <c r="L37" s="10"/>
      <c r="M37" s="10"/>
      <c r="N37" s="10"/>
      <c r="O37" s="10"/>
      <c r="P37" s="10"/>
    </row>
    <row r="38" spans="1:16">
      <c r="A38" s="13" t="s">
        <v>29</v>
      </c>
      <c r="J38" s="5"/>
      <c r="L38" s="10"/>
      <c r="M38" s="10"/>
      <c r="N38" s="10"/>
      <c r="O38" s="10"/>
      <c r="P38" s="10"/>
    </row>
    <row r="39" spans="1:16">
      <c r="A39" t="s">
        <v>30</v>
      </c>
      <c r="B39" s="3" t="e">
        <f>0.6*C18+0.4*F36</f>
        <v>#DIV/0!</v>
      </c>
      <c r="J39" s="5"/>
      <c r="L39" s="10"/>
      <c r="M39" s="10"/>
      <c r="N39" s="10"/>
      <c r="O39" s="10"/>
      <c r="P39" s="10"/>
    </row>
    <row r="40" spans="1:16">
      <c r="J40" s="5"/>
      <c r="L40" s="10"/>
      <c r="M40" s="10"/>
      <c r="N40" s="10"/>
      <c r="O40" s="10"/>
      <c r="P40" s="10"/>
    </row>
    <row r="41" spans="1:16">
      <c r="J41" s="5"/>
      <c r="L41" s="10"/>
      <c r="M41" s="10"/>
      <c r="N41" s="10"/>
      <c r="O41" s="10"/>
      <c r="P41" s="10"/>
    </row>
    <row r="42" spans="1:16">
      <c r="J42" s="5"/>
      <c r="L42" s="10"/>
      <c r="M42" s="10"/>
      <c r="N42" s="10"/>
      <c r="O42" s="10"/>
      <c r="P42" s="10"/>
    </row>
    <row r="43" spans="1:16">
      <c r="J43" s="5"/>
      <c r="L43" s="10"/>
      <c r="M43" s="10"/>
      <c r="N43" s="10"/>
      <c r="O43" s="10"/>
      <c r="P43" s="10"/>
    </row>
    <row r="44" spans="1:16">
      <c r="J44" s="5"/>
      <c r="L44" s="10"/>
      <c r="M44" s="10"/>
      <c r="N44" s="10"/>
      <c r="O44" s="10"/>
      <c r="P44" s="10"/>
    </row>
    <row r="45" spans="1:16">
      <c r="B45" s="1"/>
      <c r="J45" s="5"/>
      <c r="L45" s="8"/>
      <c r="M45" s="8"/>
      <c r="N45" s="8"/>
      <c r="O45" s="10"/>
      <c r="P45" s="8"/>
    </row>
    <row r="46" spans="1:16">
      <c r="J46" s="5"/>
      <c r="L46" s="8"/>
      <c r="M46" s="8"/>
      <c r="O46" s="10"/>
      <c r="P46" s="8"/>
    </row>
    <row r="47" spans="1:16">
      <c r="J47" s="5"/>
      <c r="O47" s="10"/>
    </row>
    <row r="48" spans="1:16">
      <c r="J48" s="5"/>
      <c r="O48" s="10"/>
    </row>
    <row r="49" spans="10:15">
      <c r="J49" s="5"/>
      <c r="O49" s="10"/>
    </row>
    <row r="50" spans="10:15">
      <c r="J50" s="5"/>
      <c r="O50" s="10"/>
    </row>
    <row r="51" spans="10:15">
      <c r="J51" s="5"/>
      <c r="O51" s="10"/>
    </row>
    <row r="52" spans="10:15">
      <c r="J52" s="5"/>
      <c r="O52" s="10"/>
    </row>
    <row r="53" spans="10:15">
      <c r="J53" s="5"/>
      <c r="O53" s="10"/>
    </row>
    <row r="54" spans="10:15">
      <c r="J54" s="5"/>
      <c r="O54" s="10"/>
    </row>
    <row r="55" spans="10:15">
      <c r="J55" s="5"/>
      <c r="O55" s="10"/>
    </row>
    <row r="56" spans="10:15">
      <c r="J56" s="5"/>
      <c r="O56" s="10"/>
    </row>
    <row r="57" spans="10:15">
      <c r="J57" s="5"/>
      <c r="O57" s="10"/>
    </row>
    <row r="58" spans="10:15">
      <c r="J58" s="5"/>
      <c r="O58" s="10"/>
    </row>
    <row r="59" spans="10:15">
      <c r="J59" s="5"/>
      <c r="O59" s="10"/>
    </row>
    <row r="60" spans="10:15">
      <c r="J60" s="5"/>
      <c r="O60" s="10"/>
    </row>
    <row r="61" spans="10:15">
      <c r="J61" s="5"/>
    </row>
    <row r="62" spans="10:15">
      <c r="J62" s="5"/>
      <c r="N62" s="8"/>
      <c r="O62" s="8"/>
    </row>
    <row r="63" spans="10:15">
      <c r="J63" s="5"/>
      <c r="O63" s="8"/>
    </row>
    <row r="64" spans="10:15">
      <c r="J64" s="5"/>
      <c r="O64" s="8"/>
    </row>
    <row r="65" spans="10:16">
      <c r="J65" s="5"/>
    </row>
    <row r="66" spans="10:16">
      <c r="N66" s="11"/>
      <c r="O66" s="8"/>
      <c r="P66" s="8"/>
    </row>
    <row r="72" spans="10:16">
      <c r="L72" s="8"/>
      <c r="M72" s="8"/>
      <c r="N72" s="8"/>
      <c r="O72" s="8"/>
      <c r="P72" s="8"/>
    </row>
    <row r="73" spans="10:16">
      <c r="L73" s="8"/>
      <c r="M73" s="8"/>
    </row>
  </sheetData>
  <sheetProtection algorithmName="SHA-512" hashValue="OkofDYtA7EIYj7Ivzxnw+rHJVnRtVKcTnYgHY/XooD1+lofJAj/P8vq9uKPqhV9+YniL4Qlh32T6sGp5TspSqA==" saltValue="1SMm0NH47h+hygfbyZsiKg==" spinCount="100000" sheet="1" objects="1" scenarios="1"/>
  <mergeCells count="14">
    <mergeCell ref="L4:M4"/>
    <mergeCell ref="A3:D3"/>
    <mergeCell ref="A1:F1"/>
    <mergeCell ref="A14:D14"/>
    <mergeCell ref="A20:F20"/>
    <mergeCell ref="B6:D6"/>
    <mergeCell ref="B7:D7"/>
    <mergeCell ref="B8:D8"/>
    <mergeCell ref="B9:D9"/>
    <mergeCell ref="B10:D10"/>
    <mergeCell ref="B11:D11"/>
    <mergeCell ref="B12:D12"/>
    <mergeCell ref="B4:D4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424FA-7CAB-485F-A8A0-22A50E8C97F6}">
  <dimension ref="A1:E65"/>
  <sheetViews>
    <sheetView workbookViewId="0">
      <selection activeCell="D3" sqref="D3"/>
    </sheetView>
  </sheetViews>
  <sheetFormatPr defaultRowHeight="15"/>
  <cols>
    <col min="1" max="1" width="11.42578125" style="36" customWidth="1"/>
    <col min="2" max="2" width="23.140625" customWidth="1"/>
    <col min="3" max="3" width="14.85546875" customWidth="1"/>
    <col min="4" max="4" width="13.140625" customWidth="1"/>
    <col min="5" max="5" width="14.140625" customWidth="1"/>
  </cols>
  <sheetData>
    <row r="1" spans="1:5" ht="36" customHeight="1">
      <c r="A1" s="51" t="s">
        <v>57</v>
      </c>
      <c r="B1" s="52"/>
      <c r="C1" s="52"/>
      <c r="D1" s="53"/>
      <c r="E1" s="50"/>
    </row>
    <row r="3" spans="1:5">
      <c r="A3" s="44" t="s">
        <v>53</v>
      </c>
      <c r="B3" s="45"/>
      <c r="C3" s="46"/>
      <c r="D3" s="49" t="e">
        <f>D65/C65</f>
        <v>#DIV/0!</v>
      </c>
      <c r="E3" s="48"/>
    </row>
    <row r="4" spans="1:5" ht="45">
      <c r="A4" s="40" t="s">
        <v>50</v>
      </c>
      <c r="B4" s="41" t="s">
        <v>56</v>
      </c>
      <c r="C4" s="41" t="s">
        <v>54</v>
      </c>
      <c r="D4" s="42" t="s">
        <v>51</v>
      </c>
      <c r="E4" s="39"/>
    </row>
    <row r="5" spans="1:5">
      <c r="A5" s="37" cm="1">
        <f t="array" ref="A5:A64">_xlfn.SEQUENCE(60,1)</f>
        <v>1</v>
      </c>
      <c r="B5" s="27"/>
      <c r="C5" s="27"/>
      <c r="D5" s="43">
        <f>B5*C5</f>
        <v>0</v>
      </c>
      <c r="E5" s="38"/>
    </row>
    <row r="6" spans="1:5">
      <c r="A6" s="37">
        <v>2</v>
      </c>
      <c r="B6" s="27"/>
      <c r="C6" s="27"/>
      <c r="D6" s="43">
        <f t="shared" ref="D6:D64" si="0">B6*C6</f>
        <v>0</v>
      </c>
      <c r="E6" s="38"/>
    </row>
    <row r="7" spans="1:5">
      <c r="A7" s="37">
        <v>3</v>
      </c>
      <c r="B7" s="27"/>
      <c r="C7" s="27"/>
      <c r="D7" s="43">
        <f t="shared" si="0"/>
        <v>0</v>
      </c>
      <c r="E7" s="38"/>
    </row>
    <row r="8" spans="1:5">
      <c r="A8" s="37">
        <v>4</v>
      </c>
      <c r="B8" s="27"/>
      <c r="C8" s="27"/>
      <c r="D8" s="43">
        <f t="shared" si="0"/>
        <v>0</v>
      </c>
      <c r="E8" s="38"/>
    </row>
    <row r="9" spans="1:5">
      <c r="A9" s="37">
        <v>5</v>
      </c>
      <c r="B9" s="27"/>
      <c r="C9" s="27"/>
      <c r="D9" s="43">
        <f t="shared" si="0"/>
        <v>0</v>
      </c>
      <c r="E9" s="38"/>
    </row>
    <row r="10" spans="1:5">
      <c r="A10" s="37">
        <v>6</v>
      </c>
      <c r="B10" s="27"/>
      <c r="C10" s="27"/>
      <c r="D10" s="43">
        <f t="shared" si="0"/>
        <v>0</v>
      </c>
      <c r="E10" s="38"/>
    </row>
    <row r="11" spans="1:5">
      <c r="A11" s="37">
        <v>7</v>
      </c>
      <c r="B11" s="27"/>
      <c r="C11" s="27"/>
      <c r="D11" s="43">
        <f t="shared" si="0"/>
        <v>0</v>
      </c>
      <c r="E11" s="38"/>
    </row>
    <row r="12" spans="1:5">
      <c r="A12" s="37">
        <v>8</v>
      </c>
      <c r="B12" s="27"/>
      <c r="C12" s="27"/>
      <c r="D12" s="43">
        <f t="shared" si="0"/>
        <v>0</v>
      </c>
      <c r="E12" s="38"/>
    </row>
    <row r="13" spans="1:5">
      <c r="A13" s="37">
        <v>9</v>
      </c>
      <c r="B13" s="27"/>
      <c r="C13" s="27"/>
      <c r="D13" s="43">
        <f t="shared" si="0"/>
        <v>0</v>
      </c>
      <c r="E13" s="38"/>
    </row>
    <row r="14" spans="1:5">
      <c r="A14" s="37">
        <v>10</v>
      </c>
      <c r="B14" s="27"/>
      <c r="C14" s="27"/>
      <c r="D14" s="43">
        <f t="shared" si="0"/>
        <v>0</v>
      </c>
      <c r="E14" s="38"/>
    </row>
    <row r="15" spans="1:5">
      <c r="A15" s="37">
        <v>11</v>
      </c>
      <c r="B15" s="27"/>
      <c r="C15" s="27"/>
      <c r="D15" s="43">
        <f t="shared" si="0"/>
        <v>0</v>
      </c>
      <c r="E15" s="38"/>
    </row>
    <row r="16" spans="1:5">
      <c r="A16" s="37">
        <v>12</v>
      </c>
      <c r="B16" s="27"/>
      <c r="C16" s="27"/>
      <c r="D16" s="43">
        <f t="shared" si="0"/>
        <v>0</v>
      </c>
      <c r="E16" s="38"/>
    </row>
    <row r="17" spans="1:5">
      <c r="A17" s="37">
        <v>13</v>
      </c>
      <c r="B17" s="27"/>
      <c r="C17" s="27"/>
      <c r="D17" s="43">
        <f t="shared" si="0"/>
        <v>0</v>
      </c>
      <c r="E17" s="38"/>
    </row>
    <row r="18" spans="1:5">
      <c r="A18" s="37">
        <v>14</v>
      </c>
      <c r="B18" s="27"/>
      <c r="C18" s="27"/>
      <c r="D18" s="43">
        <f t="shared" si="0"/>
        <v>0</v>
      </c>
      <c r="E18" s="38"/>
    </row>
    <row r="19" spans="1:5">
      <c r="A19" s="37">
        <v>15</v>
      </c>
      <c r="B19" s="27"/>
      <c r="C19" s="27"/>
      <c r="D19" s="43">
        <f t="shared" si="0"/>
        <v>0</v>
      </c>
      <c r="E19" s="38"/>
    </row>
    <row r="20" spans="1:5">
      <c r="A20" s="37">
        <v>16</v>
      </c>
      <c r="B20" s="27"/>
      <c r="C20" s="27"/>
      <c r="D20" s="43">
        <f t="shared" si="0"/>
        <v>0</v>
      </c>
      <c r="E20" s="38"/>
    </row>
    <row r="21" spans="1:5">
      <c r="A21" s="37">
        <v>17</v>
      </c>
      <c r="B21" s="27"/>
      <c r="C21" s="27"/>
      <c r="D21" s="43">
        <f t="shared" si="0"/>
        <v>0</v>
      </c>
      <c r="E21" s="38"/>
    </row>
    <row r="22" spans="1:5">
      <c r="A22" s="37">
        <v>18</v>
      </c>
      <c r="B22" s="27"/>
      <c r="C22" s="27"/>
      <c r="D22" s="43">
        <f t="shared" si="0"/>
        <v>0</v>
      </c>
      <c r="E22" s="38"/>
    </row>
    <row r="23" spans="1:5">
      <c r="A23" s="37">
        <v>19</v>
      </c>
      <c r="B23" s="27"/>
      <c r="C23" s="27"/>
      <c r="D23" s="43">
        <f t="shared" si="0"/>
        <v>0</v>
      </c>
      <c r="E23" s="38"/>
    </row>
    <row r="24" spans="1:5">
      <c r="A24" s="37">
        <v>20</v>
      </c>
      <c r="B24" s="27"/>
      <c r="C24" s="27"/>
      <c r="D24" s="43">
        <f t="shared" si="0"/>
        <v>0</v>
      </c>
      <c r="E24" s="38"/>
    </row>
    <row r="25" spans="1:5">
      <c r="A25" s="37">
        <v>21</v>
      </c>
      <c r="B25" s="27"/>
      <c r="C25" s="27"/>
      <c r="D25" s="43">
        <f t="shared" si="0"/>
        <v>0</v>
      </c>
      <c r="E25" s="38"/>
    </row>
    <row r="26" spans="1:5">
      <c r="A26" s="37">
        <v>22</v>
      </c>
      <c r="B26" s="27"/>
      <c r="C26" s="27"/>
      <c r="D26" s="43">
        <f t="shared" si="0"/>
        <v>0</v>
      </c>
      <c r="E26" s="38"/>
    </row>
    <row r="27" spans="1:5">
      <c r="A27" s="37">
        <v>23</v>
      </c>
      <c r="B27" s="27"/>
      <c r="C27" s="27"/>
      <c r="D27" s="43">
        <f t="shared" si="0"/>
        <v>0</v>
      </c>
      <c r="E27" s="38"/>
    </row>
    <row r="28" spans="1:5">
      <c r="A28" s="37">
        <v>24</v>
      </c>
      <c r="B28" s="27"/>
      <c r="C28" s="27"/>
      <c r="D28" s="43">
        <f t="shared" si="0"/>
        <v>0</v>
      </c>
      <c r="E28" s="38"/>
    </row>
    <row r="29" spans="1:5">
      <c r="A29" s="37">
        <v>25</v>
      </c>
      <c r="B29" s="27"/>
      <c r="C29" s="27"/>
      <c r="D29" s="43">
        <f t="shared" si="0"/>
        <v>0</v>
      </c>
      <c r="E29" s="38"/>
    </row>
    <row r="30" spans="1:5">
      <c r="A30" s="37">
        <v>26</v>
      </c>
      <c r="B30" s="27"/>
      <c r="C30" s="27"/>
      <c r="D30" s="43">
        <f t="shared" si="0"/>
        <v>0</v>
      </c>
      <c r="E30" s="38"/>
    </row>
    <row r="31" spans="1:5">
      <c r="A31" s="37">
        <v>27</v>
      </c>
      <c r="B31" s="27"/>
      <c r="C31" s="27"/>
      <c r="D31" s="43">
        <f t="shared" si="0"/>
        <v>0</v>
      </c>
      <c r="E31" s="38"/>
    </row>
    <row r="32" spans="1:5">
      <c r="A32" s="37">
        <v>28</v>
      </c>
      <c r="B32" s="27"/>
      <c r="C32" s="27"/>
      <c r="D32" s="43">
        <f t="shared" si="0"/>
        <v>0</v>
      </c>
      <c r="E32" s="38"/>
    </row>
    <row r="33" spans="1:5">
      <c r="A33" s="37">
        <v>29</v>
      </c>
      <c r="B33" s="27"/>
      <c r="C33" s="27"/>
      <c r="D33" s="43">
        <f t="shared" si="0"/>
        <v>0</v>
      </c>
      <c r="E33" s="38"/>
    </row>
    <row r="34" spans="1:5">
      <c r="A34" s="37">
        <v>30</v>
      </c>
      <c r="B34" s="27"/>
      <c r="C34" s="27"/>
      <c r="D34" s="43">
        <f t="shared" si="0"/>
        <v>0</v>
      </c>
      <c r="E34" s="38"/>
    </row>
    <row r="35" spans="1:5">
      <c r="A35" s="37">
        <v>31</v>
      </c>
      <c r="B35" s="27"/>
      <c r="C35" s="27"/>
      <c r="D35" s="43">
        <f t="shared" si="0"/>
        <v>0</v>
      </c>
      <c r="E35" s="38"/>
    </row>
    <row r="36" spans="1:5">
      <c r="A36" s="37">
        <v>32</v>
      </c>
      <c r="B36" s="27"/>
      <c r="C36" s="27"/>
      <c r="D36" s="43">
        <f t="shared" si="0"/>
        <v>0</v>
      </c>
      <c r="E36" s="38"/>
    </row>
    <row r="37" spans="1:5">
      <c r="A37" s="37">
        <v>33</v>
      </c>
      <c r="B37" s="27"/>
      <c r="C37" s="27"/>
      <c r="D37" s="43">
        <f t="shared" si="0"/>
        <v>0</v>
      </c>
      <c r="E37" s="38"/>
    </row>
    <row r="38" spans="1:5">
      <c r="A38" s="37">
        <v>34</v>
      </c>
      <c r="B38" s="27"/>
      <c r="C38" s="27"/>
      <c r="D38" s="43">
        <f t="shared" si="0"/>
        <v>0</v>
      </c>
      <c r="E38" s="38"/>
    </row>
    <row r="39" spans="1:5">
      <c r="A39" s="37">
        <v>35</v>
      </c>
      <c r="B39" s="27"/>
      <c r="C39" s="27"/>
      <c r="D39" s="43">
        <f t="shared" si="0"/>
        <v>0</v>
      </c>
      <c r="E39" s="38"/>
    </row>
    <row r="40" spans="1:5">
      <c r="A40" s="37">
        <v>36</v>
      </c>
      <c r="B40" s="27"/>
      <c r="C40" s="27"/>
      <c r="D40" s="43">
        <f t="shared" si="0"/>
        <v>0</v>
      </c>
      <c r="E40" s="38"/>
    </row>
    <row r="41" spans="1:5">
      <c r="A41" s="37">
        <v>37</v>
      </c>
      <c r="B41" s="27"/>
      <c r="C41" s="27"/>
      <c r="D41" s="43">
        <f t="shared" si="0"/>
        <v>0</v>
      </c>
      <c r="E41" s="38"/>
    </row>
    <row r="42" spans="1:5">
      <c r="A42" s="37">
        <v>38</v>
      </c>
      <c r="B42" s="27"/>
      <c r="C42" s="27"/>
      <c r="D42" s="43">
        <f t="shared" si="0"/>
        <v>0</v>
      </c>
      <c r="E42" s="38"/>
    </row>
    <row r="43" spans="1:5">
      <c r="A43" s="37">
        <v>39</v>
      </c>
      <c r="B43" s="27"/>
      <c r="C43" s="27"/>
      <c r="D43" s="43">
        <f t="shared" si="0"/>
        <v>0</v>
      </c>
      <c r="E43" s="38"/>
    </row>
    <row r="44" spans="1:5">
      <c r="A44" s="37">
        <v>40</v>
      </c>
      <c r="B44" s="27"/>
      <c r="C44" s="27"/>
      <c r="D44" s="43">
        <f t="shared" si="0"/>
        <v>0</v>
      </c>
      <c r="E44" s="38"/>
    </row>
    <row r="45" spans="1:5">
      <c r="A45" s="37">
        <v>41</v>
      </c>
      <c r="B45" s="27"/>
      <c r="C45" s="27"/>
      <c r="D45" s="43">
        <f t="shared" si="0"/>
        <v>0</v>
      </c>
      <c r="E45" s="38"/>
    </row>
    <row r="46" spans="1:5">
      <c r="A46" s="37">
        <v>42</v>
      </c>
      <c r="B46" s="27"/>
      <c r="C46" s="27"/>
      <c r="D46" s="43">
        <f t="shared" si="0"/>
        <v>0</v>
      </c>
      <c r="E46" s="38"/>
    </row>
    <row r="47" spans="1:5">
      <c r="A47" s="37">
        <v>43</v>
      </c>
      <c r="B47" s="27"/>
      <c r="C47" s="27"/>
      <c r="D47" s="43">
        <f t="shared" si="0"/>
        <v>0</v>
      </c>
      <c r="E47" s="38"/>
    </row>
    <row r="48" spans="1:5">
      <c r="A48" s="37">
        <v>44</v>
      </c>
      <c r="B48" s="27"/>
      <c r="C48" s="27"/>
      <c r="D48" s="43">
        <f t="shared" si="0"/>
        <v>0</v>
      </c>
      <c r="E48" s="38"/>
    </row>
    <row r="49" spans="1:5">
      <c r="A49" s="37">
        <v>45</v>
      </c>
      <c r="B49" s="27"/>
      <c r="C49" s="27"/>
      <c r="D49" s="43">
        <f t="shared" si="0"/>
        <v>0</v>
      </c>
      <c r="E49" s="38"/>
    </row>
    <row r="50" spans="1:5">
      <c r="A50" s="37">
        <v>46</v>
      </c>
      <c r="B50" s="27"/>
      <c r="C50" s="27"/>
      <c r="D50" s="43">
        <f t="shared" si="0"/>
        <v>0</v>
      </c>
      <c r="E50" s="38"/>
    </row>
    <row r="51" spans="1:5">
      <c r="A51" s="37">
        <v>47</v>
      </c>
      <c r="B51" s="27"/>
      <c r="C51" s="27"/>
      <c r="D51" s="43">
        <f t="shared" si="0"/>
        <v>0</v>
      </c>
      <c r="E51" s="38"/>
    </row>
    <row r="52" spans="1:5">
      <c r="A52" s="37">
        <v>48</v>
      </c>
      <c r="B52" s="27"/>
      <c r="C52" s="27"/>
      <c r="D52" s="43">
        <f t="shared" si="0"/>
        <v>0</v>
      </c>
      <c r="E52" s="38"/>
    </row>
    <row r="53" spans="1:5">
      <c r="A53" s="37">
        <v>49</v>
      </c>
      <c r="B53" s="27"/>
      <c r="C53" s="27"/>
      <c r="D53" s="43">
        <f t="shared" si="0"/>
        <v>0</v>
      </c>
      <c r="E53" s="38"/>
    </row>
    <row r="54" spans="1:5">
      <c r="A54" s="37">
        <v>50</v>
      </c>
      <c r="B54" s="27"/>
      <c r="C54" s="27"/>
      <c r="D54" s="43">
        <f t="shared" si="0"/>
        <v>0</v>
      </c>
      <c r="E54" s="38"/>
    </row>
    <row r="55" spans="1:5">
      <c r="A55" s="37">
        <v>51</v>
      </c>
      <c r="B55" s="27"/>
      <c r="C55" s="27"/>
      <c r="D55" s="43">
        <f t="shared" si="0"/>
        <v>0</v>
      </c>
      <c r="E55" s="38"/>
    </row>
    <row r="56" spans="1:5">
      <c r="A56" s="37">
        <v>52</v>
      </c>
      <c r="B56" s="27"/>
      <c r="C56" s="27"/>
      <c r="D56" s="43">
        <f t="shared" si="0"/>
        <v>0</v>
      </c>
      <c r="E56" s="38"/>
    </row>
    <row r="57" spans="1:5">
      <c r="A57" s="37">
        <v>53</v>
      </c>
      <c r="B57" s="27"/>
      <c r="C57" s="27"/>
      <c r="D57" s="43">
        <f t="shared" si="0"/>
        <v>0</v>
      </c>
      <c r="E57" s="38"/>
    </row>
    <row r="58" spans="1:5">
      <c r="A58" s="37">
        <v>54</v>
      </c>
      <c r="B58" s="27"/>
      <c r="C58" s="27"/>
      <c r="D58" s="43">
        <f t="shared" si="0"/>
        <v>0</v>
      </c>
      <c r="E58" s="38"/>
    </row>
    <row r="59" spans="1:5">
      <c r="A59" s="37">
        <v>55</v>
      </c>
      <c r="B59" s="27"/>
      <c r="C59" s="27"/>
      <c r="D59" s="43">
        <f t="shared" si="0"/>
        <v>0</v>
      </c>
      <c r="E59" s="38"/>
    </row>
    <row r="60" spans="1:5">
      <c r="A60" s="37">
        <v>56</v>
      </c>
      <c r="B60" s="27"/>
      <c r="C60" s="27"/>
      <c r="D60" s="43">
        <f t="shared" si="0"/>
        <v>0</v>
      </c>
      <c r="E60" s="38"/>
    </row>
    <row r="61" spans="1:5">
      <c r="A61" s="37">
        <v>57</v>
      </c>
      <c r="B61" s="27"/>
      <c r="C61" s="27"/>
      <c r="D61" s="43">
        <f t="shared" si="0"/>
        <v>0</v>
      </c>
      <c r="E61" s="38"/>
    </row>
    <row r="62" spans="1:5">
      <c r="A62" s="37">
        <v>58</v>
      </c>
      <c r="B62" s="27"/>
      <c r="C62" s="27"/>
      <c r="D62" s="43">
        <f t="shared" si="0"/>
        <v>0</v>
      </c>
      <c r="E62" s="38"/>
    </row>
    <row r="63" spans="1:5">
      <c r="A63" s="37">
        <v>59</v>
      </c>
      <c r="B63" s="27"/>
      <c r="C63" s="27"/>
      <c r="D63" s="43">
        <f t="shared" si="0"/>
        <v>0</v>
      </c>
      <c r="E63" s="38"/>
    </row>
    <row r="64" spans="1:5">
      <c r="A64" s="37">
        <v>60</v>
      </c>
      <c r="B64" s="27"/>
      <c r="C64" s="27"/>
      <c r="D64" s="43">
        <f t="shared" si="0"/>
        <v>0</v>
      </c>
      <c r="E64" s="38"/>
    </row>
    <row r="65" spans="2:5">
      <c r="B65" s="2" t="s">
        <v>52</v>
      </c>
      <c r="C65" s="47">
        <f>SUM(C5:C64)</f>
        <v>0</v>
      </c>
      <c r="D65" s="47">
        <f>SUM(D5:D64)</f>
        <v>0</v>
      </c>
      <c r="E65" s="36"/>
    </row>
  </sheetData>
  <sheetProtection algorithmName="SHA-512" hashValue="16eysbH9g++O0EHkQMGVWbIZiiu2EIy7RzFRwni6d0GMSDf5Yt2EKQf+I03EEI9vojwMk4uL0oswktO7Pv+Cig==" saltValue="K+x/Y2N7xkIaVromASQh2Q==" spinCount="100000" sheet="1" objects="1" scenarios="1"/>
  <mergeCells count="2">
    <mergeCell ref="A3:C3"/>
    <mergeCell ref="A1:D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1ADBD63F099040B402F1EAB52B321B" ma:contentTypeVersion="11" ma:contentTypeDescription="Crie um novo documento." ma:contentTypeScope="" ma:versionID="6145aed8742cb8bfd8d7a5585f7134a0">
  <xsd:schema xmlns:xsd="http://www.w3.org/2001/XMLSchema" xmlns:xs="http://www.w3.org/2001/XMLSchema" xmlns:p="http://schemas.microsoft.com/office/2006/metadata/properties" xmlns:ns2="4777eff3-bd7e-426b-93ac-dbe403ea667d" xmlns:ns3="1edab7dd-66c8-4655-9ff0-d6a3ac457efa" targetNamespace="http://schemas.microsoft.com/office/2006/metadata/properties" ma:root="true" ma:fieldsID="3a9334984e65091a5ae6a336832b16b6" ns2:_="" ns3:_="">
    <xsd:import namespace="4777eff3-bd7e-426b-93ac-dbe403ea667d"/>
    <xsd:import namespace="1edab7dd-66c8-4655-9ff0-d6a3ac457e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7eff3-bd7e-426b-93ac-dbe403ea6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242374f3-4cab-4e95-b6f7-35998408e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ab7dd-66c8-4655-9ff0-d6a3ac457ef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4cd3816-6f2d-402e-a222-16ce12d67276}" ma:internalName="TaxCatchAll" ma:showField="CatchAllData" ma:web="1edab7dd-66c8-4655-9ff0-d6a3ac457e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77eff3-bd7e-426b-93ac-dbe403ea667d">
      <Terms xmlns="http://schemas.microsoft.com/office/infopath/2007/PartnerControls"/>
    </lcf76f155ced4ddcb4097134ff3c332f>
    <TaxCatchAll xmlns="1edab7dd-66c8-4655-9ff0-d6a3ac457ef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364F25-F07F-4AE7-AB1B-7327579A9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7eff3-bd7e-426b-93ac-dbe403ea667d"/>
    <ds:schemaRef ds:uri="1edab7dd-66c8-4655-9ff0-d6a3ac457e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383E0D-7ECF-439C-B079-9928A9B02F3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D1059B0-AF7F-42DC-AFF0-450A62DD9BDC}">
  <ds:schemaRefs>
    <ds:schemaRef ds:uri="http://schemas.microsoft.com/office/2006/metadata/properties"/>
    <ds:schemaRef ds:uri="http://schemas.microsoft.com/office/infopath/2007/PartnerControls"/>
    <ds:schemaRef ds:uri="4777eff3-bd7e-426b-93ac-dbe403ea667d"/>
    <ds:schemaRef ds:uri="1edab7dd-66c8-4655-9ff0-d6a3ac457efa"/>
  </ds:schemaRefs>
</ds:datastoreItem>
</file>

<file path=customXml/itemProps4.xml><?xml version="1.0" encoding="utf-8"?>
<ds:datastoreItem xmlns:ds="http://schemas.openxmlformats.org/officeDocument/2006/customXml" ds:itemID="{87A57AB9-6A5F-4295-B7A2-CB39B2A94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Mestrado</vt:lpstr>
      <vt:lpstr>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 Yudi Silva</dc:creator>
  <cp:keywords/>
  <dc:description/>
  <cp:lastModifiedBy>Daniel Mauricio Muñoz Arboleda</cp:lastModifiedBy>
  <cp:revision/>
  <dcterms:created xsi:type="dcterms:W3CDTF">2020-12-07T11:58:30Z</dcterms:created>
  <dcterms:modified xsi:type="dcterms:W3CDTF">2024-05-14T20:57:29Z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0x0101009E1ADBD63F099040B402F1EAB52B321B</vt:lpwstr>
  </property>
  <property fmtid="{D5CDD505-2E9C-101B-9397-08002B2CF9AE}" pid="3" name="MediaServiceImageTags">
    <vt:lpwstr/>
  </property>
</Properties>
</file>